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D:\STAROSTA_CLOUD\Vyber. riz._nabid_popt\Výběrové řízení s výzvou\2025_ Zastávky\Poptávka_Výzva\"/>
    </mc:Choice>
  </mc:AlternateContent>
  <xr:revisionPtr revIDLastSave="0" documentId="13_ncr:1_{A2B110E8-DD31-46AE-AE2E-1847CFFB4F85}" xr6:coauthVersionLast="47" xr6:coauthVersionMax="47" xr10:uidLastSave="{00000000-0000-0000-0000-000000000000}"/>
  <bookViews>
    <workbookView xWindow="-28920" yWindow="-180" windowWidth="29040" windowHeight="15720" xr2:uid="{00000000-000D-0000-FFFF-FFFF00000000}"/>
  </bookViews>
  <sheets>
    <sheet name="SO 701" sheetId="2" r:id="rId1"/>
  </sheets>
  <calcPr calcId="191029"/>
</workbook>
</file>

<file path=xl/calcChain.xml><?xml version="1.0" encoding="utf-8"?>
<calcChain xmlns="http://schemas.openxmlformats.org/spreadsheetml/2006/main">
  <c r="I3" i="2" l="1"/>
  <c r="I8" i="2"/>
  <c r="I31" i="2"/>
  <c r="I26" i="2"/>
  <c r="O31" i="2" s="1"/>
  <c r="I30" i="2"/>
  <c r="I17" i="2"/>
  <c r="I22" i="2"/>
  <c r="O22" i="2" s="1"/>
  <c r="I18" i="2"/>
  <c r="O18" i="2" s="1"/>
  <c r="I12" i="2"/>
  <c r="I13" i="2"/>
  <c r="O13" i="2" s="1"/>
  <c r="I9" i="2"/>
  <c r="O9" i="2" s="1"/>
</calcChain>
</file>

<file path=xl/sharedStrings.xml><?xml version="1.0" encoding="utf-8"?>
<sst xmlns="http://schemas.openxmlformats.org/spreadsheetml/2006/main" count="99" uniqueCount="67">
  <si>
    <t>EstiCon</t>
  </si>
  <si>
    <t xml:space="preserve">Firma: </t>
  </si>
  <si>
    <t>Soupis prací objektu</t>
  </si>
  <si>
    <t>S</t>
  </si>
  <si>
    <t>Stavba:</t>
  </si>
  <si>
    <t>SO 701</t>
  </si>
  <si>
    <t>O</t>
  </si>
  <si>
    <t>Rozpočet:</t>
  </si>
  <si>
    <t>Typ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</si>
  <si>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</si>
  <si>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</si>
  <si>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</si>
  <si>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</si>
  <si>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</si>
  <si>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</si>
  <si>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</si>
  <si>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</si>
  <si>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</si>
  <si>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</si>
  <si>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</si>
  <si>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</si>
  <si>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</si>
  <si>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015140</t>
  </si>
  <si>
    <t/>
  </si>
  <si>
    <t>POPLATKY ZA LIKVIDACI ODPADŮ NEKONTAMINOVANÝCH - 17 01 01  BETON Z DEMOLIC OBJEKTŮ, ZÁKLADŮ TV</t>
  </si>
  <si>
    <t>T</t>
  </si>
  <si>
    <t>PP</t>
  </si>
  <si>
    <t>VV</t>
  </si>
  <si>
    <t>pol. 96616 2.640*2,5 = 6,600 [A]</t>
  </si>
  <si>
    <t>TS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</si>
  <si>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</si>
  <si>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4</t>
  </si>
  <si>
    <t>Vodorovné konstrukce</t>
  </si>
  <si>
    <t>461385</t>
  </si>
  <si>
    <t>PATKY ZE ŽELEZOBETONU DO C30/37 VČET VÝZTUŽE</t>
  </si>
  <si>
    <t>M3</t>
  </si>
  <si>
    <t>patky a soklové zídky včetně výztuže, včetně zemních prací</t>
  </si>
  <si>
    <t>pro přístřešek 4*0,5*0,5*1,0+0,3*1,0*(2,0+5,0+2,0) = 3,700 [A]_x000D_
celkem 2*a = 7,400 [B]</t>
  </si>
  <si>
    <t>Položka zahrnuje:
- nutné zemní práce (hloubení rýh a pod.)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</si>
  <si>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5</t>
  </si>
  <si>
    <t>Komunikace</t>
  </si>
  <si>
    <t>56333</t>
  </si>
  <si>
    <t>VOZOVKOVÉ VRSTVY ZE ŠTĚRKODRTI TL. DO 150MM</t>
  </si>
  <si>
    <t>M2</t>
  </si>
  <si>
    <t>podkladní vrstva dlažby</t>
  </si>
  <si>
    <t>v zastávkách 2*5,0*2,0 = 20,000 [A]_x000D_
Mezisoučet = 20,000 [B]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</si>
  <si>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</si>
  <si>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582612</t>
  </si>
  <si>
    <t>KRYTY Z BETON DLAŽDIC SE ZÁMKEM ŠEDÝCH TL 80MM DO LOŽE Z KAM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</si>
  <si>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</si>
  <si>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9</t>
  </si>
  <si>
    <t>Ostatní konstrukce a práce</t>
  </si>
  <si>
    <t>93767</t>
  </si>
  <si>
    <t>MOBILIÁŘ - PŘÍSTŘEŠKY PRO ZASTÁVKY VEŘEJNÉ DOPRAVY</t>
  </si>
  <si>
    <t>KUS</t>
  </si>
  <si>
    <t>přístřešky 2 = 2,000 [A]</t>
  </si>
  <si>
    <t>Položka zahrnuje:
- montáž, osazení a dodávku kompletního zařízení, předepsaného zadávací dokumentací (materiál uvedený v textu představuje rozhodující podíl ve výrobku)
- mimostavništní a vnitrostaveništní dopravu
- nezbytné zemní práce a základové konstrukce
- předepsanou povrchovou úpravu (nátěry a pod.)
Položka nezahrnuje:
- x</t>
  </si>
  <si>
    <t>96616</t>
  </si>
  <si>
    <t>BOURÁNÍ KONSTRUKCÍ ZE ŽELEZOBETONU</t>
  </si>
  <si>
    <t>vybourání stávající desky a založení_x000D_
na trvalou skládku</t>
  </si>
  <si>
    <t>deska a založení 4,8*1,5*0,2+2*1,5*0,8*0,5 = 2,640 [A]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</si>
  <si>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</si>
  <si>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Položka</t>
  </si>
  <si>
    <t>Položka č.1</t>
  </si>
  <si>
    <t>Položka č.2</t>
  </si>
  <si>
    <t>Obnova autobusových zastávek – přístřešky, Choustníkovo Hradiště</t>
  </si>
  <si>
    <t>Atypický zastávkový příštěšek min. 5,0 x 1,9 x 2,50 - s pultovou střechou, střecha bude mít přesah směrem před zastávku 1m, Zastávka bude obsahovat odpadkový koš, lavičku, poličku na knihy a ceduli nápis Choustníkovo Hradiště. 
ocelová nosná konstrukce ze 4HRTR - žárově zinkovaná s vrchním nátěrem černým grafitovým
střecha polykarbonát, zadní stěna dřevené mořené desky, boční stěny plexisklo
kompletní dodávka včetně dopravy a montáže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</si>
</sst>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#\ ##0.00"/>
    <numFmt numFmtId="165" formatCode="#\ ###\ ###\ ###\ ##0.000"/>
  </numFmts>
  <fonts count="11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  <font>
      <b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8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/>
    <xf numFmtId="0" fontId="3" fillId="2" borderId="0" xfId="2" applyFill="1">
      <alignment horizontal="center" vertical="center" wrapText="1"/>
    </xf>
    <xf numFmtId="0" fontId="0" fillId="2" borderId="5" xfId="0" applyFill="1" applyBorder="1"/>
    <xf numFmtId="0" fontId="4" fillId="2" borderId="4" xfId="3" applyFill="1" applyBorder="1">
      <alignment horizontal="left" vertical="center" wrapText="1"/>
    </xf>
    <xf numFmtId="0" fontId="4" fillId="2" borderId="0" xfId="3" applyFill="1">
      <alignment horizontal="left" vertical="center" wrapText="1"/>
    </xf>
    <xf numFmtId="0" fontId="0" fillId="2" borderId="6" xfId="0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4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0" xfId="0" applyNumberFormat="1"/>
    <xf numFmtId="0" fontId="0" fillId="0" borderId="4" xfId="0" applyBorder="1"/>
    <xf numFmtId="0" fontId="0" fillId="0" borderId="0" xfId="0" applyAlignment="1">
      <alignment wrapText="1"/>
    </xf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0" fillId="0" borderId="9" xfId="0" applyFont="1" applyBorder="1" applyAlignment="1">
      <alignment horizontal="center" vertical="center"/>
    </xf>
    <xf numFmtId="0" fontId="4" fillId="2" borderId="0" xfId="3" applyFill="1">
      <alignment horizontal="left" vertical="center" wrapText="1"/>
    </xf>
    <xf numFmtId="0" fontId="4" fillId="2" borderId="5" xfId="3" applyFill="1" applyBorder="1">
      <alignment horizontal="left" vertical="center" wrapText="1"/>
    </xf>
    <xf numFmtId="0" fontId="4" fillId="2" borderId="0" xfId="3" applyFill="1" applyAlignment="1">
      <alignment horizontal="right" vertical="center" wrapText="1"/>
    </xf>
    <xf numFmtId="0" fontId="0" fillId="2" borderId="0" xfId="0" applyFill="1" applyAlignment="1">
      <alignment horizontal="right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</cellXfs>
  <cellStyles count="14">
    <cellStyle name="NadpisRekapitulaceSoupisPraciStyle" xfId="2" xr:uid="{00000000-0005-0000-0000-000002000000}"/>
    <cellStyle name="NadpisStrukturyStyle" xfId="5" xr:uid="{00000000-0005-0000-0000-000005000000}"/>
    <cellStyle name="NadpisySloupcuStyle" xfId="4" xr:uid="{00000000-0005-0000-0000-000004000000}"/>
    <cellStyle name="NormalBoldLeftStyle" xfId="9" xr:uid="{00000000-0005-0000-0000-000009000000}"/>
    <cellStyle name="NormalBoldRightStyle" xfId="10" xr:uid="{00000000-0005-0000-0000-00000A000000}"/>
    <cellStyle name="NormalBoldStyle" xfId="8" xr:uid="{00000000-0005-0000-0000-000008000000}"/>
    <cellStyle name="NormalLeftStyle" xfId="11" xr:uid="{00000000-0005-0000-0000-00000B000000}"/>
    <cellStyle name="Normální" xfId="0" builtinId="0"/>
    <cellStyle name="NormalRightStyle" xfId="12" xr:uid="{00000000-0005-0000-0000-00000C000000}"/>
    <cellStyle name="NormalStyle" xfId="1" xr:uid="{00000000-0005-0000-0000-000001000000}"/>
    <cellStyle name="PolDoplnInfoStyle" xfId="13" xr:uid="{00000000-0005-0000-0000-00000D000000}"/>
    <cellStyle name="RekapitulaceCenyStyle" xfId="6" xr:uid="{00000000-0005-0000-0000-000006000000}"/>
    <cellStyle name="StavbaRozpocetHeaderStyle" xfId="3" xr:uid="{00000000-0005-0000-0000-000003000000}"/>
    <cellStyle name="StavebniDilStyle" xfId="7" xr:uid="{00000000-0005-0000-0000-000007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4"/>
  <sheetViews>
    <sheetView tabSelected="1" topLeftCell="B1" workbookViewId="0">
      <selection activeCell="L8" sqref="L8"/>
    </sheetView>
  </sheetViews>
  <sheetFormatPr defaultRowHeight="14.4" x14ac:dyDescent="0.3"/>
  <cols>
    <col min="1" max="1" width="9.109375" hidden="1"/>
    <col min="2" max="2" width="16.109375" customWidth="1"/>
    <col min="3" max="3" width="9.6640625" customWidth="1"/>
    <col min="4" max="4" width="13" customWidth="1"/>
    <col min="5" max="5" width="64.88671875" customWidth="1"/>
    <col min="6" max="6" width="13" customWidth="1"/>
    <col min="7" max="9" width="16.109375" customWidth="1"/>
    <col min="10" max="10" width="14.88671875" bestFit="1" customWidth="1"/>
    <col min="15" max="16" width="9.109375" hidden="1"/>
  </cols>
  <sheetData>
    <row r="1" spans="1:16" x14ac:dyDescent="0.3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spans="1:16" ht="21" x14ac:dyDescent="0.3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ht="18.600000000000001" customHeight="1" x14ac:dyDescent="0.3">
      <c r="A3" s="7" t="s">
        <v>3</v>
      </c>
      <c r="B3" s="10" t="s">
        <v>4</v>
      </c>
      <c r="C3" s="42"/>
      <c r="D3" s="43"/>
      <c r="E3" s="40" t="s">
        <v>65</v>
      </c>
      <c r="F3" s="40"/>
      <c r="G3" s="41"/>
      <c r="H3" s="12" t="s">
        <v>5</v>
      </c>
      <c r="I3" s="13">
        <f>SUMIFS(I8:I34,A8:A34,"SD")</f>
        <v>0</v>
      </c>
      <c r="J3" s="9"/>
      <c r="O3">
        <v>0</v>
      </c>
      <c r="P3">
        <v>2</v>
      </c>
    </row>
    <row r="4" spans="1:16" x14ac:dyDescent="0.3">
      <c r="A4" s="7" t="s">
        <v>6</v>
      </c>
      <c r="B4" s="10" t="s">
        <v>7</v>
      </c>
      <c r="C4" s="42" t="s">
        <v>5</v>
      </c>
      <c r="D4" s="43"/>
      <c r="E4" s="11"/>
      <c r="F4" s="7"/>
      <c r="G4" s="7"/>
      <c r="H4" s="7"/>
      <c r="I4" s="7"/>
      <c r="J4" s="9"/>
      <c r="O4">
        <v>0.15</v>
      </c>
      <c r="P4">
        <v>2</v>
      </c>
    </row>
    <row r="5" spans="1:16" x14ac:dyDescent="0.3">
      <c r="A5" s="44" t="s">
        <v>8</v>
      </c>
      <c r="B5" s="45" t="s">
        <v>62</v>
      </c>
      <c r="C5" s="46" t="s">
        <v>9</v>
      </c>
      <c r="D5" s="46" t="s">
        <v>10</v>
      </c>
      <c r="E5" s="46" t="s">
        <v>11</v>
      </c>
      <c r="F5" s="46" t="s">
        <v>12</v>
      </c>
      <c r="G5" s="46" t="s">
        <v>13</v>
      </c>
      <c r="H5" s="46" t="s">
        <v>14</v>
      </c>
      <c r="I5" s="46"/>
      <c r="J5" s="47" t="s">
        <v>15</v>
      </c>
      <c r="O5">
        <v>0.21</v>
      </c>
    </row>
    <row r="6" spans="1:16" x14ac:dyDescent="0.3">
      <c r="A6" s="44"/>
      <c r="B6" s="45"/>
      <c r="C6" s="46"/>
      <c r="D6" s="46"/>
      <c r="E6" s="46"/>
      <c r="F6" s="46"/>
      <c r="G6" s="46"/>
      <c r="H6" s="15" t="s">
        <v>16</v>
      </c>
      <c r="I6" s="15" t="s">
        <v>17</v>
      </c>
      <c r="J6" s="47"/>
    </row>
    <row r="7" spans="1:16" x14ac:dyDescent="0.3">
      <c r="A7" s="17">
        <v>0</v>
      </c>
      <c r="B7" s="14">
        <v>1</v>
      </c>
      <c r="C7" s="18">
        <v>2</v>
      </c>
      <c r="D7" s="15">
        <v>3</v>
      </c>
      <c r="E7" s="18">
        <v>4</v>
      </c>
      <c r="F7" s="15">
        <v>5</v>
      </c>
      <c r="G7" s="15">
        <v>6</v>
      </c>
      <c r="H7" s="15">
        <v>7</v>
      </c>
      <c r="I7" s="18">
        <v>8</v>
      </c>
      <c r="J7" s="16">
        <v>9</v>
      </c>
    </row>
    <row r="8" spans="1:16" x14ac:dyDescent="0.3">
      <c r="A8" s="19" t="s">
        <v>18</v>
      </c>
      <c r="B8" s="20"/>
      <c r="C8" s="21" t="s">
        <v>19</v>
      </c>
      <c r="D8" s="22"/>
      <c r="E8" s="19" t="s">
        <v>20</v>
      </c>
      <c r="F8" s="22"/>
      <c r="G8" s="22"/>
      <c r="H8" s="22"/>
      <c r="I8" s="23">
        <f>SUMIFS(I9:I11,A9:A11,"P")</f>
        <v>0</v>
      </c>
      <c r="J8" s="24"/>
    </row>
    <row r="9" spans="1:16" ht="28.8" x14ac:dyDescent="0.3">
      <c r="A9" s="25" t="s">
        <v>21</v>
      </c>
      <c r="B9" s="39" t="s">
        <v>63</v>
      </c>
      <c r="C9" s="26" t="s">
        <v>22</v>
      </c>
      <c r="D9" s="25" t="s">
        <v>23</v>
      </c>
      <c r="E9" s="27" t="s">
        <v>24</v>
      </c>
      <c r="F9" s="28" t="s">
        <v>25</v>
      </c>
      <c r="G9" s="29">
        <v>6.6</v>
      </c>
      <c r="H9" s="30">
        <v>0</v>
      </c>
      <c r="I9" s="30">
        <f>ROUND(G9*H9,P4)</f>
        <v>0</v>
      </c>
      <c r="J9" s="25"/>
      <c r="O9" s="31">
        <f>I9*0.21</f>
        <v>0</v>
      </c>
      <c r="P9">
        <v>3</v>
      </c>
    </row>
    <row r="10" spans="1:16" x14ac:dyDescent="0.3">
      <c r="A10" s="25" t="s">
        <v>27</v>
      </c>
      <c r="B10" s="32"/>
      <c r="E10" s="35" t="s">
        <v>28</v>
      </c>
      <c r="J10" s="34"/>
    </row>
    <row r="11" spans="1:16" ht="158.4" x14ac:dyDescent="0.3">
      <c r="A11" s="25" t="s">
        <v>29</v>
      </c>
      <c r="B11" s="32"/>
      <c r="E11" s="27" t="s">
        <v>30</v>
      </c>
      <c r="J11" s="34"/>
    </row>
    <row r="12" spans="1:16" x14ac:dyDescent="0.3">
      <c r="A12" s="19" t="s">
        <v>18</v>
      </c>
      <c r="B12" s="20"/>
      <c r="C12" s="21" t="s">
        <v>31</v>
      </c>
      <c r="D12" s="22"/>
      <c r="E12" s="19" t="s">
        <v>32</v>
      </c>
      <c r="F12" s="22"/>
      <c r="G12" s="22"/>
      <c r="H12" s="22"/>
      <c r="I12" s="23">
        <f>SUMIFS(I13:I16,A13:A16,"P")</f>
        <v>0</v>
      </c>
      <c r="J12" s="24"/>
    </row>
    <row r="13" spans="1:16" x14ac:dyDescent="0.3">
      <c r="A13" s="25" t="s">
        <v>21</v>
      </c>
      <c r="B13" s="39" t="s">
        <v>63</v>
      </c>
      <c r="C13" s="26" t="s">
        <v>33</v>
      </c>
      <c r="D13" s="25" t="s">
        <v>23</v>
      </c>
      <c r="E13" s="27" t="s">
        <v>34</v>
      </c>
      <c r="F13" s="28" t="s">
        <v>35</v>
      </c>
      <c r="G13" s="29">
        <v>7.4</v>
      </c>
      <c r="H13" s="30">
        <v>0</v>
      </c>
      <c r="I13" s="30">
        <f>ROUND(G13*H13,P4)</f>
        <v>0</v>
      </c>
      <c r="J13" s="25"/>
      <c r="O13" s="31">
        <f>I13*0.21</f>
        <v>0</v>
      </c>
      <c r="P13">
        <v>3</v>
      </c>
    </row>
    <row r="14" spans="1:16" x14ac:dyDescent="0.3">
      <c r="A14" s="25" t="s">
        <v>26</v>
      </c>
      <c r="B14" s="32"/>
      <c r="E14" s="27" t="s">
        <v>36</v>
      </c>
      <c r="J14" s="34"/>
    </row>
    <row r="15" spans="1:16" ht="28.8" x14ac:dyDescent="0.3">
      <c r="A15" s="25" t="s">
        <v>27</v>
      </c>
      <c r="B15" s="32"/>
      <c r="E15" s="35" t="s">
        <v>37</v>
      </c>
      <c r="J15" s="34"/>
    </row>
    <row r="16" spans="1:16" ht="409.6" x14ac:dyDescent="0.3">
      <c r="A16" s="25" t="s">
        <v>29</v>
      </c>
      <c r="B16" s="32"/>
      <c r="E16" s="27" t="s">
        <v>38</v>
      </c>
      <c r="J16" s="34"/>
    </row>
    <row r="17" spans="1:16" x14ac:dyDescent="0.3">
      <c r="A17" s="19" t="s">
        <v>18</v>
      </c>
      <c r="B17" s="20"/>
      <c r="C17" s="21" t="s">
        <v>39</v>
      </c>
      <c r="D17" s="22"/>
      <c r="E17" s="19" t="s">
        <v>40</v>
      </c>
      <c r="F17" s="22"/>
      <c r="G17" s="22"/>
      <c r="H17" s="22"/>
      <c r="I17" s="23">
        <f>SUMIFS(I18:I25,A18:A25,"P")</f>
        <v>0</v>
      </c>
      <c r="J17" s="24"/>
    </row>
    <row r="18" spans="1:16" x14ac:dyDescent="0.3">
      <c r="A18" s="25" t="s">
        <v>21</v>
      </c>
      <c r="B18" s="39" t="s">
        <v>63</v>
      </c>
      <c r="C18" s="26" t="s">
        <v>41</v>
      </c>
      <c r="D18" s="25" t="s">
        <v>23</v>
      </c>
      <c r="E18" s="27" t="s">
        <v>42</v>
      </c>
      <c r="F18" s="28" t="s">
        <v>43</v>
      </c>
      <c r="G18" s="29">
        <v>20</v>
      </c>
      <c r="H18" s="30">
        <v>0</v>
      </c>
      <c r="I18" s="30">
        <f>ROUND(G18*H18,P4)</f>
        <v>0</v>
      </c>
      <c r="J18" s="25"/>
      <c r="O18" s="31">
        <f>I18*0.21</f>
        <v>0</v>
      </c>
      <c r="P18">
        <v>3</v>
      </c>
    </row>
    <row r="19" spans="1:16" x14ac:dyDescent="0.3">
      <c r="A19" s="25" t="s">
        <v>26</v>
      </c>
      <c r="B19" s="32"/>
      <c r="E19" s="27" t="s">
        <v>44</v>
      </c>
      <c r="J19" s="34"/>
    </row>
    <row r="20" spans="1:16" ht="28.8" x14ac:dyDescent="0.3">
      <c r="A20" s="25" t="s">
        <v>27</v>
      </c>
      <c r="B20" s="32"/>
      <c r="E20" s="35" t="s">
        <v>45</v>
      </c>
      <c r="J20" s="34"/>
    </row>
    <row r="21" spans="1:16" ht="86.4" x14ac:dyDescent="0.3">
      <c r="A21" s="25" t="s">
        <v>29</v>
      </c>
      <c r="B21" s="32"/>
      <c r="E21" s="27" t="s">
        <v>46</v>
      </c>
      <c r="J21" s="34"/>
    </row>
    <row r="22" spans="1:16" x14ac:dyDescent="0.3">
      <c r="A22" s="25" t="s">
        <v>21</v>
      </c>
      <c r="B22" s="39" t="s">
        <v>63</v>
      </c>
      <c r="C22" s="26" t="s">
        <v>47</v>
      </c>
      <c r="D22" s="25" t="s">
        <v>23</v>
      </c>
      <c r="E22" s="27" t="s">
        <v>48</v>
      </c>
      <c r="F22" s="28" t="s">
        <v>43</v>
      </c>
      <c r="G22" s="29">
        <v>20</v>
      </c>
      <c r="H22" s="30">
        <v>0</v>
      </c>
      <c r="I22" s="30">
        <f>ROUND(G22*H22,P4)</f>
        <v>0</v>
      </c>
      <c r="J22" s="25"/>
      <c r="O22" s="31">
        <f>I22*0.21</f>
        <v>0</v>
      </c>
      <c r="P22">
        <v>3</v>
      </c>
    </row>
    <row r="23" spans="1:16" x14ac:dyDescent="0.3">
      <c r="A23" s="25" t="s">
        <v>26</v>
      </c>
      <c r="B23" s="32"/>
      <c r="E23" s="33" t="s">
        <v>23</v>
      </c>
      <c r="J23" s="34"/>
    </row>
    <row r="24" spans="1:16" ht="28.8" x14ac:dyDescent="0.3">
      <c r="A24" s="25" t="s">
        <v>27</v>
      </c>
      <c r="B24" s="32"/>
      <c r="E24" s="35" t="s">
        <v>45</v>
      </c>
      <c r="J24" s="34"/>
    </row>
    <row r="25" spans="1:16" ht="216" x14ac:dyDescent="0.3">
      <c r="A25" s="25" t="s">
        <v>29</v>
      </c>
      <c r="B25" s="32"/>
      <c r="E25" s="27" t="s">
        <v>49</v>
      </c>
      <c r="J25" s="34"/>
    </row>
    <row r="26" spans="1:16" x14ac:dyDescent="0.3">
      <c r="A26" s="25"/>
      <c r="B26" s="39" t="s">
        <v>63</v>
      </c>
      <c r="C26" s="26" t="s">
        <v>57</v>
      </c>
      <c r="D26" s="25" t="s">
        <v>23</v>
      </c>
      <c r="E26" s="27" t="s">
        <v>58</v>
      </c>
      <c r="F26" s="28" t="s">
        <v>35</v>
      </c>
      <c r="G26" s="29">
        <v>2.64</v>
      </c>
      <c r="H26" s="30">
        <v>0</v>
      </c>
      <c r="I26" s="30">
        <f>ROUND(G26*H26,P4)</f>
        <v>0</v>
      </c>
      <c r="J26" s="25"/>
    </row>
    <row r="27" spans="1:16" ht="28.8" x14ac:dyDescent="0.3">
      <c r="A27" s="25"/>
      <c r="B27" s="32"/>
      <c r="E27" s="27" t="s">
        <v>59</v>
      </c>
      <c r="J27" s="34"/>
    </row>
    <row r="28" spans="1:16" x14ac:dyDescent="0.3">
      <c r="A28" s="25"/>
      <c r="B28" s="32"/>
      <c r="E28" s="35" t="s">
        <v>60</v>
      </c>
      <c r="J28" s="34"/>
    </row>
    <row r="29" spans="1:16" ht="172.8" x14ac:dyDescent="0.3">
      <c r="A29" s="25"/>
      <c r="B29" s="36"/>
      <c r="C29" s="37"/>
      <c r="D29" s="37"/>
      <c r="E29" s="27" t="s">
        <v>61</v>
      </c>
      <c r="F29" s="37"/>
      <c r="G29" s="37"/>
      <c r="H29" s="37"/>
      <c r="I29" s="37"/>
      <c r="J29" s="38"/>
    </row>
    <row r="30" spans="1:16" x14ac:dyDescent="0.3">
      <c r="A30" s="25" t="s">
        <v>29</v>
      </c>
      <c r="B30" s="20"/>
      <c r="C30" s="21" t="s">
        <v>50</v>
      </c>
      <c r="D30" s="22"/>
      <c r="E30" s="19" t="s">
        <v>51</v>
      </c>
      <c r="F30" s="22"/>
      <c r="G30" s="22"/>
      <c r="H30" s="22"/>
      <c r="I30" s="23">
        <f>I31</f>
        <v>0</v>
      </c>
      <c r="J30" s="24"/>
    </row>
    <row r="31" spans="1:16" x14ac:dyDescent="0.3">
      <c r="A31" s="25" t="s">
        <v>21</v>
      </c>
      <c r="B31" s="39" t="s">
        <v>64</v>
      </c>
      <c r="C31" s="26" t="s">
        <v>52</v>
      </c>
      <c r="D31" s="25" t="s">
        <v>23</v>
      </c>
      <c r="E31" s="27" t="s">
        <v>53</v>
      </c>
      <c r="F31" s="28" t="s">
        <v>54</v>
      </c>
      <c r="G31" s="29">
        <v>2</v>
      </c>
      <c r="H31" s="30">
        <v>0</v>
      </c>
      <c r="I31" s="30">
        <f>ROUND(G31*H31,P4)</f>
        <v>0</v>
      </c>
      <c r="J31" s="25"/>
      <c r="O31" s="31">
        <f>I26*0.21</f>
        <v>0</v>
      </c>
      <c r="P31">
        <v>3</v>
      </c>
    </row>
    <row r="32" spans="1:16" ht="129.6" x14ac:dyDescent="0.3">
      <c r="A32" s="25" t="s">
        <v>26</v>
      </c>
      <c r="B32" s="32"/>
      <c r="E32" s="27" t="s">
        <v>66</v>
      </c>
      <c r="J32" s="34"/>
    </row>
    <row r="33" spans="1:10" x14ac:dyDescent="0.3">
      <c r="A33" s="25" t="s">
        <v>27</v>
      </c>
      <c r="B33" s="32"/>
      <c r="E33" s="35" t="s">
        <v>55</v>
      </c>
      <c r="J33" s="34"/>
    </row>
    <row r="34" spans="1:10" ht="129.6" x14ac:dyDescent="0.3">
      <c r="A34" s="25" t="s">
        <v>29</v>
      </c>
      <c r="B34" s="32"/>
      <c r="E34" s="27" t="s">
        <v>56</v>
      </c>
      <c r="J34" s="34"/>
    </row>
  </sheetData>
  <mergeCells count="12">
    <mergeCell ref="H5:I5"/>
    <mergeCell ref="J5:J6"/>
    <mergeCell ref="E3:G3"/>
    <mergeCell ref="C3:D3"/>
    <mergeCell ref="C4:D4"/>
    <mergeCell ref="A5:A6"/>
    <mergeCell ref="B5:B6"/>
    <mergeCell ref="C5:C6"/>
    <mergeCell ref="D5:D6"/>
    <mergeCell ref="E5:E6"/>
    <mergeCell ref="F5:F6"/>
    <mergeCell ref="G5:G6"/>
  </mergeCells>
  <pageMargins left="0.7" right="0.7" top="0.78740157499999996" bottom="0.78740157499999996" header="0.3" footer="0.3"/>
  <pageSetup scale="5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701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Fiala</dc:creator>
  <cp:lastModifiedBy>Obec Choustníkovo Hradiště</cp:lastModifiedBy>
  <cp:lastPrinted>2025-05-19T14:47:49Z</cp:lastPrinted>
  <dcterms:created xsi:type="dcterms:W3CDTF">2025-05-16T13:07:05Z</dcterms:created>
  <dcterms:modified xsi:type="dcterms:W3CDTF">2025-05-19T14:47:51Z</dcterms:modified>
</cp:coreProperties>
</file>